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25" i="1"/>
  <c r="L25"/>
  <c r="F25"/>
  <c r="Q24"/>
  <c r="P24"/>
  <c r="P25" s="1"/>
  <c r="L24"/>
  <c r="K24"/>
  <c r="K25" s="1"/>
  <c r="J24"/>
  <c r="J25" s="1"/>
  <c r="I24"/>
  <c r="I25" s="1"/>
  <c r="F24"/>
  <c r="E24"/>
  <c r="E25" s="1"/>
  <c r="D24"/>
  <c r="D25" s="1"/>
  <c r="P23"/>
  <c r="M23"/>
  <c r="N23" s="1"/>
  <c r="N24" s="1"/>
  <c r="Q22"/>
  <c r="P22"/>
  <c r="M22"/>
  <c r="L22"/>
  <c r="K22"/>
  <c r="J22"/>
  <c r="I22"/>
  <c r="F22"/>
  <c r="E22"/>
  <c r="D22"/>
  <c r="N21"/>
  <c r="N22" s="1"/>
  <c r="M21"/>
  <c r="Q20"/>
  <c r="P20"/>
  <c r="N20"/>
  <c r="M20"/>
  <c r="L20"/>
  <c r="K20"/>
  <c r="J20"/>
  <c r="I20"/>
  <c r="F20"/>
  <c r="E20"/>
  <c r="D20"/>
  <c r="N19"/>
  <c r="M19"/>
  <c r="Q18"/>
  <c r="P18"/>
  <c r="L18"/>
  <c r="K18"/>
  <c r="J18"/>
  <c r="I18"/>
  <c r="F18"/>
  <c r="E18"/>
  <c r="D18"/>
  <c r="N17"/>
  <c r="M17"/>
  <c r="N16"/>
  <c r="N15"/>
  <c r="N14"/>
  <c r="M14"/>
  <c r="N13"/>
  <c r="M13"/>
  <c r="N12"/>
  <c r="M12"/>
  <c r="N11"/>
  <c r="N10"/>
  <c r="M10"/>
  <c r="M9"/>
  <c r="N9" s="1"/>
  <c r="N8"/>
  <c r="M8"/>
  <c r="M7"/>
  <c r="N7" s="1"/>
  <c r="N6"/>
  <c r="M6"/>
  <c r="M18" s="1"/>
  <c r="N18" l="1"/>
  <c r="N25" s="1"/>
  <c r="M24"/>
  <c r="M25" s="1"/>
</calcChain>
</file>

<file path=xl/sharedStrings.xml><?xml version="1.0" encoding="utf-8"?>
<sst xmlns="http://schemas.openxmlformats.org/spreadsheetml/2006/main" count="74" uniqueCount="70">
  <si>
    <t>pkyw 15 vnn vkj0vkj0vkj0vkWQ0okVj okWMht ;kstukvksa dk o"kZ 11&amp;12]12&amp;13 ,oa 13&amp;14 dk vkoaVu]O;; ,oa dk;Z dh fLFkfr dk ;kstukokj fooj.kh A</t>
  </si>
  <si>
    <t>¼ jkf'k ₹ yk[k esa ½</t>
  </si>
  <si>
    <t>dz0 la0</t>
  </si>
  <si>
    <t xml:space="preserve">y/kq flapkbZ ize.My dk uke </t>
  </si>
  <si>
    <t>;kstuk dk uke</t>
  </si>
  <si>
    <t>flapkbZ {kerk       ¼gs0½</t>
  </si>
  <si>
    <t>iz'kklfud Lohd`fr dh jkf'k             ¼yk[k esa½</t>
  </si>
  <si>
    <r>
      <t xml:space="preserve">dk;Z dh ykxr jkf'k ¼,djkjukfer jkf'k </t>
    </r>
    <r>
      <rPr>
        <b/>
        <sz val="14"/>
        <color theme="1"/>
        <rFont val="Times New Roman"/>
        <family val="1"/>
      </rPr>
      <t xml:space="preserve">+ </t>
    </r>
    <r>
      <rPr>
        <b/>
        <sz val="14"/>
        <color theme="1"/>
        <rFont val="Kruti Dev 010"/>
      </rPr>
      <t>vkdfLed jkf'k½</t>
    </r>
  </si>
  <si>
    <t>,djkjukek dh la[;k ,oa fnukad</t>
  </si>
  <si>
    <t>,djkjukek ds vuqlkj dk;Z iw.kZ gksus dh frfFk</t>
  </si>
  <si>
    <t>o"kZ 11&amp;12 ,oa 12&amp;13 dk vkoaVu</t>
  </si>
  <si>
    <t>o"kZ 11&amp;12 ,oa 12&amp;13 dk O;;</t>
  </si>
  <si>
    <t xml:space="preserve"> o"kZ 2013&amp;14 esa vkoaVu      ¼jkf'k yk[k esa½</t>
  </si>
  <si>
    <t xml:space="preserve"> o"kZ 2013&amp;14 esa O;;       ¼jkf'k yk[k esa½</t>
  </si>
  <si>
    <t>vcrd dk dqy O;;               ¼jkf'k yk[k esa½</t>
  </si>
  <si>
    <t>O;; dh tkus okyh 'ks"k jkf'k  ¼6&amp;13½</t>
  </si>
  <si>
    <r>
      <t xml:space="preserve">dk;Z dh fLFkfr izfr'kr esa            </t>
    </r>
    <r>
      <rPr>
        <b/>
        <sz val="14"/>
        <color theme="1"/>
        <rFont val="Times New Roman"/>
        <family val="1"/>
      </rPr>
      <t>( % )</t>
    </r>
    <r>
      <rPr>
        <b/>
        <sz val="14"/>
        <color theme="1"/>
        <rFont val="Kruti Dev 010"/>
      </rPr>
      <t xml:space="preserve">   </t>
    </r>
  </si>
  <si>
    <t xml:space="preserve"> 'ks"k jkf'k dh vko';drk</t>
  </si>
  <si>
    <t>lqftr flapkbZ ;kstuk</t>
  </si>
  <si>
    <t>vfHk;qfDr</t>
  </si>
  <si>
    <t xml:space="preserve">iVuk </t>
  </si>
  <si>
    <t>nrebZ vkgj ibZu vkSj rykc dk ft.kksZ)kj dk;Z</t>
  </si>
  <si>
    <t>SBD 7/11-12           DT. 21.10.11</t>
  </si>
  <si>
    <t>20.03.13</t>
  </si>
  <si>
    <t>eksguiqj oh;j vkgj@ ibZu ;kstuk</t>
  </si>
  <si>
    <t>SBD 10/11/12                       DT. 15.11.11</t>
  </si>
  <si>
    <t>14.08.2012</t>
  </si>
  <si>
    <t>dsoMk vkgj ibZu ;sktuk dk ft.kksZ)kj dk;Z</t>
  </si>
  <si>
    <t>SBD 6 /11-12 DT. 20.10.11</t>
  </si>
  <si>
    <t>19.07.2012</t>
  </si>
  <si>
    <t>csgjkokW] uhek vkgj ibZu dk th.kksZ)kj dk;Z</t>
  </si>
  <si>
    <t>SBD 8/11-12                  DT. 05.11.11</t>
  </si>
  <si>
    <t>08.04.2012</t>
  </si>
  <si>
    <t>ft;kMhg vkgj ibZu ;sktuk dk th.kksZ)kj dk;Z</t>
  </si>
  <si>
    <t>SBD 9/11-12                DT. 05.11.11</t>
  </si>
  <si>
    <t>08.04.12</t>
  </si>
  <si>
    <t>&gt;k[kj firokl oh;j dk th.kksZ)kj dk;Z</t>
  </si>
  <si>
    <t>SBD/11-12 DT. 18.01.12</t>
  </si>
  <si>
    <t>17.10.12</t>
  </si>
  <si>
    <t>lkUMk fpfLriqj cjuh vkgj ibZu ,oa th.kksZ)kj dk;Z</t>
  </si>
  <si>
    <t>SBD10 /11-12                 DT. 15.11.11</t>
  </si>
  <si>
    <t>08.10.12</t>
  </si>
  <si>
    <t>lqbZBk vkgj ibZu ;kstuk th.kksZ)kj dk;Z</t>
  </si>
  <si>
    <t>6F2/11-12                   DT. 14.10.11</t>
  </si>
  <si>
    <t>13.07.2012</t>
  </si>
  <si>
    <t>eqjdk uksfu;kpd vkSj lgksjk vkgj ibZu dk th.kksZ)kj dk;Z</t>
  </si>
  <si>
    <t>SBD 4/11-12                DT. 14.10.11</t>
  </si>
  <si>
    <t>lchuek vkgj ibZu th.kksZ)kj dk;Z</t>
  </si>
  <si>
    <t>7F2/11-12                     DT. 15.10.11</t>
  </si>
  <si>
    <t>14.07.2012</t>
  </si>
  <si>
    <t>cs&lt;uk vkgj ibZu dk th.kksZ)kj dk;Z</t>
  </si>
  <si>
    <t>SBD5/11-12   DT. 17.10.11</t>
  </si>
  <si>
    <t>16.07.2012</t>
  </si>
  <si>
    <t>fjoku vkgj ibZu dk th.kksZ/kkj dk;Z</t>
  </si>
  <si>
    <t>SBD13/11-12                       DT. 08.01.12</t>
  </si>
  <si>
    <t>17.10.2012</t>
  </si>
  <si>
    <t>dqy &amp; 12</t>
  </si>
  <si>
    <t>x;k</t>
  </si>
  <si>
    <t>uSuh vkgj ibZu flapkbZ ;kstuk</t>
  </si>
  <si>
    <t>19 SBD 11-12                     DT. 25.10.11</t>
  </si>
  <si>
    <t>24.10.13</t>
  </si>
  <si>
    <t>;kstuk &amp; 01 VksVy</t>
  </si>
  <si>
    <t>tgkukokn</t>
  </si>
  <si>
    <t>dkdksiuhgkl ;kstuk dk th.kksZ)kj dk;z</t>
  </si>
  <si>
    <t>17 SBD 11-12               DT. 29.11.11</t>
  </si>
  <si>
    <t>28.11.2012</t>
  </si>
  <si>
    <t>HkHkqvk</t>
  </si>
  <si>
    <t xml:space="preserve">vejFkk vVjh;k vkgj ibZu </t>
  </si>
  <si>
    <t>1SBD/11-12                       DT. 14.10.11</t>
  </si>
  <si>
    <t>eq[; vfHk;Urk iVuk dqy ;kstuk &amp; 15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</si>
</sst>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scheme val="minor"/>
    </font>
    <font>
      <b/>
      <sz val="18"/>
      <color theme="1"/>
      <name val="Kruti Dev 010"/>
    </font>
    <font>
      <sz val="13"/>
      <color theme="1"/>
      <name val="Calibri"/>
      <family val="2"/>
      <scheme val="minor"/>
    </font>
    <font>
      <b/>
      <sz val="13"/>
      <color theme="1"/>
      <name val="Kruti Dev 010"/>
    </font>
    <font>
      <b/>
      <sz val="14"/>
      <color theme="1"/>
      <name val="Kruti Dev 010"/>
    </font>
    <font>
      <b/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Kruti Dev 010"/>
    </font>
    <font>
      <sz val="12"/>
      <color theme="1"/>
      <name val="Times New Roman"/>
      <family val="1"/>
    </font>
    <font>
      <sz val="12"/>
      <color theme="1"/>
      <name val="Kruti Dev 010"/>
    </font>
    <font>
      <sz val="13"/>
      <color theme="1"/>
      <name val="Kruti Dev 010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3" borderId="1" xfId="0" quotePrefix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" fontId="5" fillId="4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25"/>
  <sheetViews>
    <sheetView tabSelected="1" topLeftCell="I19" workbookViewId="0">
      <selection sqref="A1:XFD1048576"/>
    </sheetView>
  </sheetViews>
  <sheetFormatPr defaultColWidth="9.85546875" defaultRowHeight="37.5" customHeight="1"/>
  <cols>
    <col min="1" max="1" width="5.140625" style="48" customWidth="1"/>
    <col min="2" max="2" width="11" style="49" customWidth="1"/>
    <col min="3" max="3" width="35" style="50" customWidth="1"/>
    <col min="4" max="4" width="10.5703125" style="2" customWidth="1"/>
    <col min="5" max="5" width="14.140625" style="2" customWidth="1"/>
    <col min="6" max="6" width="14.42578125" style="2" customWidth="1"/>
    <col min="7" max="7" width="18.7109375" style="2" customWidth="1"/>
    <col min="8" max="8" width="14.140625" style="51" customWidth="1"/>
    <col min="9" max="9" width="12.28515625" style="51" customWidth="1"/>
    <col min="10" max="10" width="14" style="51" customWidth="1"/>
    <col min="11" max="11" width="13" style="2" customWidth="1"/>
    <col min="12" max="12" width="14" style="51" customWidth="1"/>
    <col min="13" max="14" width="13.42578125" style="2" customWidth="1"/>
    <col min="15" max="15" width="10.5703125" style="52" customWidth="1"/>
    <col min="16" max="17" width="12.5703125" style="52" customWidth="1"/>
    <col min="18" max="18" width="13.140625" style="52" customWidth="1"/>
    <col min="19" max="19" width="9.85546875" style="2" hidden="1" customWidth="1"/>
    <col min="20" max="20" width="1.42578125" style="2" hidden="1" customWidth="1"/>
    <col min="21" max="22" width="0.140625" style="2" hidden="1" customWidth="1"/>
    <col min="23" max="23" width="8.140625" style="2" customWidth="1"/>
    <col min="24" max="24" width="6.85546875" style="2" customWidth="1"/>
    <col min="25" max="30" width="9.85546875" style="2" customWidth="1"/>
    <col min="31" max="16384" width="9.85546875" style="2"/>
  </cols>
  <sheetData>
    <row r="1" spans="1:22" ht="42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27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22" s="9" customFormat="1" ht="37.5" customHeight="1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6" t="s">
        <v>9</v>
      </c>
      <c r="I3" s="6" t="s">
        <v>10</v>
      </c>
      <c r="J3" s="6" t="s">
        <v>11</v>
      </c>
      <c r="K3" s="4" t="s">
        <v>12</v>
      </c>
      <c r="L3" s="6" t="s">
        <v>13</v>
      </c>
      <c r="M3" s="4" t="s">
        <v>14</v>
      </c>
      <c r="N3" s="5" t="s">
        <v>15</v>
      </c>
      <c r="O3" s="7" t="s">
        <v>16</v>
      </c>
      <c r="P3" s="4" t="s">
        <v>17</v>
      </c>
      <c r="Q3" s="8" t="s">
        <v>18</v>
      </c>
      <c r="R3" s="4" t="s">
        <v>19</v>
      </c>
    </row>
    <row r="4" spans="1:22" s="9" customFormat="1" ht="85.5" customHeight="1">
      <c r="A4" s="4"/>
      <c r="B4" s="10"/>
      <c r="C4" s="4"/>
      <c r="D4" s="4"/>
      <c r="E4" s="4"/>
      <c r="F4" s="4"/>
      <c r="G4" s="4"/>
      <c r="H4" s="6"/>
      <c r="I4" s="6"/>
      <c r="J4" s="6"/>
      <c r="K4" s="4"/>
      <c r="L4" s="6"/>
      <c r="M4" s="4"/>
      <c r="N4" s="10"/>
      <c r="O4" s="7"/>
      <c r="P4" s="7"/>
      <c r="Q4" s="11"/>
      <c r="R4" s="4"/>
    </row>
    <row r="5" spans="1:22" s="15" customFormat="1" ht="19.5" customHeight="1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3">
        <v>20</v>
      </c>
      <c r="T5" s="14">
        <v>21</v>
      </c>
      <c r="U5" s="14">
        <v>22</v>
      </c>
      <c r="V5" s="14">
        <v>23</v>
      </c>
    </row>
    <row r="6" spans="1:22" ht="40.5" customHeight="1">
      <c r="A6" s="16">
        <v>1</v>
      </c>
      <c r="B6" s="17" t="s">
        <v>20</v>
      </c>
      <c r="C6" s="18" t="s">
        <v>21</v>
      </c>
      <c r="D6" s="19">
        <v>1071</v>
      </c>
      <c r="E6" s="20">
        <v>255.68</v>
      </c>
      <c r="F6" s="21">
        <v>244.09299999999999</v>
      </c>
      <c r="G6" s="21" t="s">
        <v>22</v>
      </c>
      <c r="H6" s="22" t="s">
        <v>23</v>
      </c>
      <c r="I6" s="22">
        <v>239.35599999999999</v>
      </c>
      <c r="J6" s="22">
        <v>173.75</v>
      </c>
      <c r="K6" s="21">
        <v>0</v>
      </c>
      <c r="L6" s="22">
        <v>0</v>
      </c>
      <c r="M6" s="23">
        <f t="shared" ref="M6:M17" si="0">L6+J6</f>
        <v>173.75</v>
      </c>
      <c r="N6" s="23">
        <f>F6-M6</f>
        <v>70.342999999999989</v>
      </c>
      <c r="O6" s="24">
        <v>100</v>
      </c>
      <c r="P6" s="25">
        <v>0</v>
      </c>
      <c r="Q6" s="26">
        <v>1071</v>
      </c>
      <c r="R6" s="27"/>
    </row>
    <row r="7" spans="1:22" ht="40.5" customHeight="1">
      <c r="A7" s="16">
        <v>2</v>
      </c>
      <c r="B7" s="28"/>
      <c r="C7" s="18" t="s">
        <v>24</v>
      </c>
      <c r="D7" s="19">
        <v>1260</v>
      </c>
      <c r="E7" s="20">
        <v>560</v>
      </c>
      <c r="F7" s="21">
        <v>559.31500000000005</v>
      </c>
      <c r="G7" s="21" t="s">
        <v>25</v>
      </c>
      <c r="H7" s="22" t="s">
        <v>26</v>
      </c>
      <c r="I7" s="22">
        <v>568.90899999999999</v>
      </c>
      <c r="J7" s="22">
        <v>487.66899999999998</v>
      </c>
      <c r="K7" s="21">
        <v>0</v>
      </c>
      <c r="L7" s="22">
        <v>0</v>
      </c>
      <c r="M7" s="23">
        <f t="shared" si="0"/>
        <v>487.66899999999998</v>
      </c>
      <c r="N7" s="23">
        <f t="shared" ref="N7:N23" si="1">F7-M7</f>
        <v>71.646000000000072</v>
      </c>
      <c r="O7" s="24">
        <v>100</v>
      </c>
      <c r="P7" s="25">
        <v>0</v>
      </c>
      <c r="Q7" s="26">
        <v>1260</v>
      </c>
      <c r="R7" s="27"/>
    </row>
    <row r="8" spans="1:22" ht="40.5" customHeight="1">
      <c r="A8" s="16">
        <v>3</v>
      </c>
      <c r="B8" s="28"/>
      <c r="C8" s="18" t="s">
        <v>27</v>
      </c>
      <c r="D8" s="19">
        <v>763</v>
      </c>
      <c r="E8" s="20">
        <v>240.52</v>
      </c>
      <c r="F8" s="21">
        <v>240.30699999999999</v>
      </c>
      <c r="G8" s="21" t="s">
        <v>28</v>
      </c>
      <c r="H8" s="22" t="s">
        <v>29</v>
      </c>
      <c r="I8" s="22">
        <v>266.81200000000001</v>
      </c>
      <c r="J8" s="22">
        <v>197.12799999999999</v>
      </c>
      <c r="K8" s="21">
        <v>0</v>
      </c>
      <c r="L8" s="22">
        <v>0</v>
      </c>
      <c r="M8" s="23">
        <f t="shared" si="0"/>
        <v>197.12799999999999</v>
      </c>
      <c r="N8" s="23">
        <f t="shared" si="1"/>
        <v>43.179000000000002</v>
      </c>
      <c r="O8" s="24">
        <v>100</v>
      </c>
      <c r="P8" s="25">
        <v>0</v>
      </c>
      <c r="Q8" s="26">
        <v>763</v>
      </c>
      <c r="R8" s="27"/>
    </row>
    <row r="9" spans="1:22" ht="40.5" customHeight="1">
      <c r="A9" s="16">
        <v>4</v>
      </c>
      <c r="B9" s="28"/>
      <c r="C9" s="18" t="s">
        <v>30</v>
      </c>
      <c r="D9" s="19">
        <v>1298</v>
      </c>
      <c r="E9" s="20">
        <v>575.38</v>
      </c>
      <c r="F9" s="21">
        <v>449.18599999999998</v>
      </c>
      <c r="G9" s="21" t="s">
        <v>31</v>
      </c>
      <c r="H9" s="22" t="s">
        <v>32</v>
      </c>
      <c r="I9" s="22">
        <v>487.12099999999998</v>
      </c>
      <c r="J9" s="22">
        <v>462.09399999999999</v>
      </c>
      <c r="K9" s="21">
        <v>0</v>
      </c>
      <c r="L9" s="22">
        <v>0</v>
      </c>
      <c r="M9" s="23">
        <f t="shared" si="0"/>
        <v>462.09399999999999</v>
      </c>
      <c r="N9" s="23">
        <f t="shared" si="1"/>
        <v>-12.908000000000015</v>
      </c>
      <c r="O9" s="24">
        <v>100</v>
      </c>
      <c r="P9" s="25">
        <v>0</v>
      </c>
      <c r="Q9" s="26">
        <v>1298</v>
      </c>
      <c r="R9" s="27"/>
    </row>
    <row r="10" spans="1:22" ht="40.5" customHeight="1">
      <c r="A10" s="16">
        <v>5</v>
      </c>
      <c r="B10" s="28"/>
      <c r="C10" s="18" t="s">
        <v>33</v>
      </c>
      <c r="D10" s="19">
        <v>990</v>
      </c>
      <c r="E10" s="20">
        <v>440.28</v>
      </c>
      <c r="F10" s="21">
        <v>438.50599999999997</v>
      </c>
      <c r="G10" s="21" t="s">
        <v>34</v>
      </c>
      <c r="H10" s="22" t="s">
        <v>35</v>
      </c>
      <c r="I10" s="22">
        <v>397.06099999999998</v>
      </c>
      <c r="J10" s="22">
        <v>392.738</v>
      </c>
      <c r="K10" s="21">
        <v>0</v>
      </c>
      <c r="L10" s="22">
        <v>0</v>
      </c>
      <c r="M10" s="23">
        <f t="shared" si="0"/>
        <v>392.738</v>
      </c>
      <c r="N10" s="23">
        <f t="shared" si="1"/>
        <v>45.767999999999972</v>
      </c>
      <c r="O10" s="24">
        <v>100</v>
      </c>
      <c r="P10" s="25">
        <v>0</v>
      </c>
      <c r="Q10" s="26">
        <v>990</v>
      </c>
      <c r="R10" s="27"/>
    </row>
    <row r="11" spans="1:22" ht="40.5" customHeight="1">
      <c r="A11" s="16">
        <v>6</v>
      </c>
      <c r="B11" s="28"/>
      <c r="C11" s="18" t="s">
        <v>36</v>
      </c>
      <c r="D11" s="19">
        <v>1670</v>
      </c>
      <c r="E11" s="20">
        <v>451.36</v>
      </c>
      <c r="F11" s="21">
        <v>424.43799999999999</v>
      </c>
      <c r="G11" s="21" t="s">
        <v>37</v>
      </c>
      <c r="H11" s="22" t="s">
        <v>38</v>
      </c>
      <c r="I11" s="22">
        <v>399.608</v>
      </c>
      <c r="J11" s="22">
        <v>362.02800000000002</v>
      </c>
      <c r="K11" s="21">
        <v>20</v>
      </c>
      <c r="L11" s="22">
        <v>20</v>
      </c>
      <c r="M11" s="23">
        <v>363.25099999999998</v>
      </c>
      <c r="N11" s="23">
        <f t="shared" si="1"/>
        <v>61.187000000000012</v>
      </c>
      <c r="O11" s="24">
        <v>100</v>
      </c>
      <c r="P11" s="25">
        <v>0</v>
      </c>
      <c r="Q11" s="26">
        <v>1670</v>
      </c>
      <c r="R11" s="27"/>
    </row>
    <row r="12" spans="1:22" ht="40.5" customHeight="1">
      <c r="A12" s="16">
        <v>7</v>
      </c>
      <c r="B12" s="28"/>
      <c r="C12" s="18" t="s">
        <v>39</v>
      </c>
      <c r="D12" s="19">
        <v>1502</v>
      </c>
      <c r="E12" s="20">
        <v>513.29</v>
      </c>
      <c r="F12" s="21">
        <v>513.28200000000004</v>
      </c>
      <c r="G12" s="21" t="s">
        <v>40</v>
      </c>
      <c r="H12" s="22" t="s">
        <v>41</v>
      </c>
      <c r="I12" s="22">
        <v>477.68299999999999</v>
      </c>
      <c r="J12" s="22">
        <v>456.96600000000001</v>
      </c>
      <c r="K12" s="21">
        <v>0</v>
      </c>
      <c r="L12" s="22">
        <v>0</v>
      </c>
      <c r="M12" s="23">
        <f t="shared" si="0"/>
        <v>456.96600000000001</v>
      </c>
      <c r="N12" s="23">
        <f t="shared" si="1"/>
        <v>56.316000000000031</v>
      </c>
      <c r="O12" s="24">
        <v>100</v>
      </c>
      <c r="P12" s="25">
        <v>0</v>
      </c>
      <c r="Q12" s="26">
        <v>1502</v>
      </c>
      <c r="R12" s="27"/>
    </row>
    <row r="13" spans="1:22" ht="40.5" customHeight="1">
      <c r="A13" s="16">
        <v>8</v>
      </c>
      <c r="B13" s="28"/>
      <c r="C13" s="18" t="s">
        <v>42</v>
      </c>
      <c r="D13" s="19">
        <v>460</v>
      </c>
      <c r="E13" s="20">
        <v>152.185</v>
      </c>
      <c r="F13" s="21">
        <v>151.46199999999999</v>
      </c>
      <c r="G13" s="21" t="s">
        <v>43</v>
      </c>
      <c r="H13" s="22" t="s">
        <v>44</v>
      </c>
      <c r="I13" s="22">
        <v>149.19999999999999</v>
      </c>
      <c r="J13" s="22">
        <v>106.215</v>
      </c>
      <c r="K13" s="21">
        <v>3</v>
      </c>
      <c r="L13" s="22">
        <v>0</v>
      </c>
      <c r="M13" s="23">
        <f t="shared" si="0"/>
        <v>106.215</v>
      </c>
      <c r="N13" s="23">
        <f t="shared" si="1"/>
        <v>45.246999999999986</v>
      </c>
      <c r="O13" s="24">
        <v>100</v>
      </c>
      <c r="P13" s="25">
        <v>0</v>
      </c>
      <c r="Q13" s="26">
        <v>460</v>
      </c>
      <c r="R13" s="27"/>
    </row>
    <row r="14" spans="1:22" ht="40.5" customHeight="1">
      <c r="A14" s="16">
        <v>9</v>
      </c>
      <c r="B14" s="28"/>
      <c r="C14" s="18" t="s">
        <v>45</v>
      </c>
      <c r="D14" s="19">
        <v>860</v>
      </c>
      <c r="E14" s="20">
        <v>242.95</v>
      </c>
      <c r="F14" s="21">
        <v>241.137</v>
      </c>
      <c r="G14" s="21" t="s">
        <v>46</v>
      </c>
      <c r="H14" s="22" t="s">
        <v>44</v>
      </c>
      <c r="I14" s="22">
        <v>212.97300000000001</v>
      </c>
      <c r="J14" s="22">
        <v>208.584</v>
      </c>
      <c r="K14" s="21">
        <v>0</v>
      </c>
      <c r="L14" s="22">
        <v>0</v>
      </c>
      <c r="M14" s="23">
        <f t="shared" si="0"/>
        <v>208.584</v>
      </c>
      <c r="N14" s="23">
        <f t="shared" si="1"/>
        <v>32.552999999999997</v>
      </c>
      <c r="O14" s="24">
        <v>100</v>
      </c>
      <c r="P14" s="25">
        <v>0</v>
      </c>
      <c r="Q14" s="26">
        <v>860</v>
      </c>
      <c r="R14" s="27"/>
    </row>
    <row r="15" spans="1:22" ht="37.5" customHeight="1">
      <c r="A15" s="16">
        <v>10</v>
      </c>
      <c r="B15" s="28"/>
      <c r="C15" s="18" t="s">
        <v>47</v>
      </c>
      <c r="D15" s="19">
        <v>450</v>
      </c>
      <c r="E15" s="20">
        <v>194.5</v>
      </c>
      <c r="F15" s="21">
        <v>194.386</v>
      </c>
      <c r="G15" s="21" t="s">
        <v>48</v>
      </c>
      <c r="H15" s="22" t="s">
        <v>49</v>
      </c>
      <c r="I15" s="22">
        <v>198.697</v>
      </c>
      <c r="J15" s="22">
        <v>156.21299999999999</v>
      </c>
      <c r="K15" s="21">
        <v>5</v>
      </c>
      <c r="L15" s="22">
        <v>5</v>
      </c>
      <c r="M15" s="23">
        <v>161.214</v>
      </c>
      <c r="N15" s="23">
        <f t="shared" si="1"/>
        <v>33.171999999999997</v>
      </c>
      <c r="O15" s="24">
        <v>100</v>
      </c>
      <c r="P15" s="25">
        <v>0</v>
      </c>
      <c r="Q15" s="26">
        <v>450</v>
      </c>
      <c r="R15" s="27"/>
    </row>
    <row r="16" spans="1:22" ht="37.5" customHeight="1">
      <c r="A16" s="16">
        <v>11</v>
      </c>
      <c r="B16" s="28"/>
      <c r="C16" s="18" t="s">
        <v>50</v>
      </c>
      <c r="D16" s="19">
        <v>760</v>
      </c>
      <c r="E16" s="20">
        <v>221</v>
      </c>
      <c r="F16" s="21">
        <v>240.76599999999999</v>
      </c>
      <c r="G16" s="21" t="s">
        <v>51</v>
      </c>
      <c r="H16" s="22" t="s">
        <v>52</v>
      </c>
      <c r="I16" s="22">
        <v>229.16</v>
      </c>
      <c r="J16" s="22">
        <v>171.73099999999999</v>
      </c>
      <c r="K16" s="21">
        <v>10</v>
      </c>
      <c r="L16" s="22">
        <v>3.0059999999999998</v>
      </c>
      <c r="M16" s="23">
        <v>174.738</v>
      </c>
      <c r="N16" s="23">
        <f t="shared" si="1"/>
        <v>66.027999999999992</v>
      </c>
      <c r="O16" s="24">
        <v>100</v>
      </c>
      <c r="P16" s="25">
        <v>0</v>
      </c>
      <c r="Q16" s="26">
        <v>760</v>
      </c>
      <c r="R16" s="27"/>
    </row>
    <row r="17" spans="1:18" ht="37.5" customHeight="1">
      <c r="A17" s="16">
        <v>12</v>
      </c>
      <c r="B17" s="29"/>
      <c r="C17" s="18" t="s">
        <v>53</v>
      </c>
      <c r="D17" s="19">
        <v>1250</v>
      </c>
      <c r="E17" s="20">
        <v>541.27</v>
      </c>
      <c r="F17" s="21">
        <v>506.267</v>
      </c>
      <c r="G17" s="21" t="s">
        <v>54</v>
      </c>
      <c r="H17" s="22" t="s">
        <v>55</v>
      </c>
      <c r="I17" s="22">
        <v>449.04300000000001</v>
      </c>
      <c r="J17" s="22">
        <v>434.536</v>
      </c>
      <c r="K17" s="21">
        <v>0</v>
      </c>
      <c r="L17" s="22">
        <v>0</v>
      </c>
      <c r="M17" s="23">
        <f t="shared" si="0"/>
        <v>434.536</v>
      </c>
      <c r="N17" s="23">
        <f t="shared" si="1"/>
        <v>71.730999999999995</v>
      </c>
      <c r="O17" s="24">
        <v>100</v>
      </c>
      <c r="P17" s="25">
        <v>0</v>
      </c>
      <c r="Q17" s="26">
        <v>1250</v>
      </c>
      <c r="R17" s="27"/>
    </row>
    <row r="18" spans="1:18" s="36" customFormat="1" ht="22.5" customHeight="1">
      <c r="A18" s="30" t="s">
        <v>56</v>
      </c>
      <c r="B18" s="30"/>
      <c r="C18" s="31"/>
      <c r="D18" s="32">
        <f>SUM(D6:D17)</f>
        <v>12334</v>
      </c>
      <c r="E18" s="33">
        <f t="shared" ref="E18:Q18" si="2">SUM(E6:E17)</f>
        <v>4388.4149999999991</v>
      </c>
      <c r="F18" s="33">
        <f t="shared" si="2"/>
        <v>4203.1450000000004</v>
      </c>
      <c r="G18" s="33"/>
      <c r="H18" s="33"/>
      <c r="I18" s="33">
        <f t="shared" si="2"/>
        <v>4075.6229999999996</v>
      </c>
      <c r="J18" s="33">
        <f t="shared" si="2"/>
        <v>3609.652</v>
      </c>
      <c r="K18" s="33">
        <f t="shared" si="2"/>
        <v>38</v>
      </c>
      <c r="L18" s="33">
        <f>L16+L15+L11</f>
        <v>28.006</v>
      </c>
      <c r="M18" s="33">
        <f t="shared" si="2"/>
        <v>3618.8829999999998</v>
      </c>
      <c r="N18" s="33">
        <f t="shared" si="2"/>
        <v>584.26200000000006</v>
      </c>
      <c r="O18" s="33"/>
      <c r="P18" s="33">
        <f t="shared" si="2"/>
        <v>0</v>
      </c>
      <c r="Q18" s="34">
        <f t="shared" si="2"/>
        <v>12334</v>
      </c>
      <c r="R18" s="35"/>
    </row>
    <row r="19" spans="1:18" ht="36.75" customHeight="1">
      <c r="A19" s="16">
        <v>13</v>
      </c>
      <c r="B19" s="37" t="s">
        <v>57</v>
      </c>
      <c r="C19" s="18" t="s">
        <v>58</v>
      </c>
      <c r="D19" s="19">
        <v>1984</v>
      </c>
      <c r="E19" s="20">
        <v>1280.8499999999999</v>
      </c>
      <c r="F19" s="21">
        <v>1320.65</v>
      </c>
      <c r="G19" s="21" t="s">
        <v>59</v>
      </c>
      <c r="H19" s="22" t="s">
        <v>60</v>
      </c>
      <c r="I19" s="22">
        <v>1251.44</v>
      </c>
      <c r="J19" s="22">
        <v>1245.049</v>
      </c>
      <c r="K19" s="21">
        <v>54.076999999999998</v>
      </c>
      <c r="L19" s="22">
        <v>3.66</v>
      </c>
      <c r="M19" s="23">
        <f t="shared" ref="M19:M21" si="3">L19+J19</f>
        <v>1248.7090000000001</v>
      </c>
      <c r="N19" s="23">
        <f t="shared" si="1"/>
        <v>71.941000000000031</v>
      </c>
      <c r="O19" s="24">
        <v>100</v>
      </c>
      <c r="P19" s="25">
        <v>0</v>
      </c>
      <c r="Q19" s="26">
        <v>1984</v>
      </c>
      <c r="R19" s="27"/>
    </row>
    <row r="20" spans="1:18" s="36" customFormat="1" ht="24" customHeight="1">
      <c r="A20" s="30" t="s">
        <v>61</v>
      </c>
      <c r="B20" s="30"/>
      <c r="C20" s="31"/>
      <c r="D20" s="38">
        <f>D19</f>
        <v>1984</v>
      </c>
      <c r="E20" s="39">
        <f t="shared" ref="E20:Q20" si="4">E19</f>
        <v>1280.8499999999999</v>
      </c>
      <c r="F20" s="39">
        <f t="shared" si="4"/>
        <v>1320.65</v>
      </c>
      <c r="G20" s="39"/>
      <c r="H20" s="39"/>
      <c r="I20" s="39">
        <f t="shared" si="4"/>
        <v>1251.44</v>
      </c>
      <c r="J20" s="39">
        <f t="shared" si="4"/>
        <v>1245.049</v>
      </c>
      <c r="K20" s="39">
        <f t="shared" si="4"/>
        <v>54.076999999999998</v>
      </c>
      <c r="L20" s="39">
        <f t="shared" si="4"/>
        <v>3.66</v>
      </c>
      <c r="M20" s="39">
        <f t="shared" si="4"/>
        <v>1248.7090000000001</v>
      </c>
      <c r="N20" s="39">
        <f t="shared" si="4"/>
        <v>71.941000000000031</v>
      </c>
      <c r="O20" s="39"/>
      <c r="P20" s="39">
        <f t="shared" si="4"/>
        <v>0</v>
      </c>
      <c r="Q20" s="40">
        <f t="shared" si="4"/>
        <v>1984</v>
      </c>
      <c r="R20" s="35"/>
    </row>
    <row r="21" spans="1:18" ht="36.75" customHeight="1">
      <c r="A21" s="16">
        <v>14</v>
      </c>
      <c r="B21" s="37" t="s">
        <v>62</v>
      </c>
      <c r="C21" s="41" t="s">
        <v>63</v>
      </c>
      <c r="D21" s="42">
        <v>800</v>
      </c>
      <c r="E21" s="21">
        <v>440.61</v>
      </c>
      <c r="F21" s="21">
        <v>400.77800000000002</v>
      </c>
      <c r="G21" s="21" t="s">
        <v>64</v>
      </c>
      <c r="H21" s="22" t="s">
        <v>65</v>
      </c>
      <c r="I21" s="22">
        <v>372.30500000000001</v>
      </c>
      <c r="J21" s="22">
        <v>364.52</v>
      </c>
      <c r="K21" s="21">
        <v>0</v>
      </c>
      <c r="L21" s="22">
        <v>0</v>
      </c>
      <c r="M21" s="23">
        <f t="shared" si="3"/>
        <v>364.52</v>
      </c>
      <c r="N21" s="23">
        <f t="shared" si="1"/>
        <v>36.258000000000038</v>
      </c>
      <c r="O21" s="24">
        <v>100</v>
      </c>
      <c r="P21" s="25">
        <v>0</v>
      </c>
      <c r="Q21" s="26">
        <v>800</v>
      </c>
      <c r="R21" s="27"/>
    </row>
    <row r="22" spans="1:18" s="36" customFormat="1" ht="24" customHeight="1">
      <c r="A22" s="30" t="s">
        <v>61</v>
      </c>
      <c r="B22" s="30"/>
      <c r="C22" s="31"/>
      <c r="D22" s="38">
        <f>D21</f>
        <v>800</v>
      </c>
      <c r="E22" s="39">
        <f t="shared" ref="E22:Q22" si="5">E21</f>
        <v>440.61</v>
      </c>
      <c r="F22" s="39">
        <f t="shared" si="5"/>
        <v>400.77800000000002</v>
      </c>
      <c r="G22" s="39"/>
      <c r="H22" s="39"/>
      <c r="I22" s="39">
        <f t="shared" si="5"/>
        <v>372.30500000000001</v>
      </c>
      <c r="J22" s="39">
        <f t="shared" si="5"/>
        <v>364.52</v>
      </c>
      <c r="K22" s="39">
        <f t="shared" si="5"/>
        <v>0</v>
      </c>
      <c r="L22" s="39">
        <f t="shared" si="5"/>
        <v>0</v>
      </c>
      <c r="M22" s="39">
        <f t="shared" si="5"/>
        <v>364.52</v>
      </c>
      <c r="N22" s="39">
        <f t="shared" si="5"/>
        <v>36.258000000000038</v>
      </c>
      <c r="O22" s="39"/>
      <c r="P22" s="39">
        <f t="shared" si="5"/>
        <v>0</v>
      </c>
      <c r="Q22" s="40">
        <f t="shared" si="5"/>
        <v>800</v>
      </c>
      <c r="R22" s="35"/>
    </row>
    <row r="23" spans="1:18" ht="36.75" customHeight="1">
      <c r="A23" s="16">
        <v>15</v>
      </c>
      <c r="B23" s="37" t="s">
        <v>66</v>
      </c>
      <c r="C23" s="41" t="s">
        <v>67</v>
      </c>
      <c r="D23" s="42">
        <v>600</v>
      </c>
      <c r="E23" s="21">
        <v>335.76</v>
      </c>
      <c r="F23" s="21">
        <v>296.84300000000002</v>
      </c>
      <c r="G23" s="21" t="s">
        <v>68</v>
      </c>
      <c r="H23" s="22" t="s">
        <v>52</v>
      </c>
      <c r="I23" s="22">
        <v>191.86</v>
      </c>
      <c r="J23" s="22">
        <v>171.89</v>
      </c>
      <c r="K23" s="21">
        <v>0</v>
      </c>
      <c r="L23" s="22">
        <v>0</v>
      </c>
      <c r="M23" s="23">
        <f t="shared" ref="M23" si="6">L23+J23</f>
        <v>171.89</v>
      </c>
      <c r="N23" s="23">
        <f t="shared" si="1"/>
        <v>124.95300000000003</v>
      </c>
      <c r="O23" s="24">
        <v>58</v>
      </c>
      <c r="P23" s="25">
        <f>F23-J23-K23</f>
        <v>124.95300000000003</v>
      </c>
      <c r="Q23" s="26">
        <v>400</v>
      </c>
      <c r="R23" s="27"/>
    </row>
    <row r="24" spans="1:18" s="36" customFormat="1" ht="24" customHeight="1">
      <c r="A24" s="30" t="s">
        <v>61</v>
      </c>
      <c r="B24" s="30"/>
      <c r="C24" s="30"/>
      <c r="D24" s="38">
        <f>D23</f>
        <v>600</v>
      </c>
      <c r="E24" s="39">
        <f t="shared" ref="E24:Q24" si="7">E23</f>
        <v>335.76</v>
      </c>
      <c r="F24" s="39">
        <f t="shared" si="7"/>
        <v>296.84300000000002</v>
      </c>
      <c r="G24" s="39"/>
      <c r="H24" s="39"/>
      <c r="I24" s="39">
        <f t="shared" si="7"/>
        <v>191.86</v>
      </c>
      <c r="J24" s="39">
        <f t="shared" si="7"/>
        <v>171.89</v>
      </c>
      <c r="K24" s="39">
        <f t="shared" si="7"/>
        <v>0</v>
      </c>
      <c r="L24" s="39">
        <f t="shared" si="7"/>
        <v>0</v>
      </c>
      <c r="M24" s="39">
        <f t="shared" si="7"/>
        <v>171.89</v>
      </c>
      <c r="N24" s="39">
        <f t="shared" si="7"/>
        <v>124.95300000000003</v>
      </c>
      <c r="O24" s="39"/>
      <c r="P24" s="39">
        <f t="shared" si="7"/>
        <v>124.95300000000003</v>
      </c>
      <c r="Q24" s="40">
        <f t="shared" si="7"/>
        <v>400</v>
      </c>
      <c r="R24" s="35"/>
    </row>
    <row r="25" spans="1:18" s="47" customFormat="1" ht="27" customHeight="1">
      <c r="A25" s="43" t="s">
        <v>69</v>
      </c>
      <c r="B25" s="43"/>
      <c r="C25" s="43"/>
      <c r="D25" s="44">
        <f>D24+D22+D20+D18</f>
        <v>15718</v>
      </c>
      <c r="E25" s="44">
        <f>E24+E22+E20+E18</f>
        <v>6445.6349999999984</v>
      </c>
      <c r="F25" s="44">
        <f>F24+F22+F20+F18</f>
        <v>6221.4160000000011</v>
      </c>
      <c r="G25" s="44"/>
      <c r="H25" s="44"/>
      <c r="I25" s="44">
        <f t="shared" ref="I25:N25" si="8">I24+I22+I20+I18</f>
        <v>5891.2279999999992</v>
      </c>
      <c r="J25" s="44">
        <f t="shared" si="8"/>
        <v>5391.1109999999999</v>
      </c>
      <c r="K25" s="44">
        <f t="shared" si="8"/>
        <v>92.076999999999998</v>
      </c>
      <c r="L25" s="44">
        <f t="shared" si="8"/>
        <v>31.666</v>
      </c>
      <c r="M25" s="44">
        <f t="shared" si="8"/>
        <v>5404.0020000000004</v>
      </c>
      <c r="N25" s="44">
        <f t="shared" si="8"/>
        <v>817.41400000000021</v>
      </c>
      <c r="O25" s="44"/>
      <c r="P25" s="44">
        <f>P24+P22+P20+P18</f>
        <v>124.95300000000003</v>
      </c>
      <c r="Q25" s="45">
        <f>Q24+Q22+Q20+Q18</f>
        <v>15518</v>
      </c>
      <c r="R25" s="46"/>
    </row>
  </sheetData>
  <mergeCells count="26">
    <mergeCell ref="A20:C20"/>
    <mergeCell ref="A22:C22"/>
    <mergeCell ref="A24:C24"/>
    <mergeCell ref="A25:C25"/>
    <mergeCell ref="O3:O4"/>
    <mergeCell ref="P3:P4"/>
    <mergeCell ref="Q3:Q4"/>
    <mergeCell ref="R3:R4"/>
    <mergeCell ref="B6:B17"/>
    <mergeCell ref="A18:C18"/>
    <mergeCell ref="I3:I4"/>
    <mergeCell ref="J3:J4"/>
    <mergeCell ref="K3:K4"/>
    <mergeCell ref="L3:L4"/>
    <mergeCell ref="M3:M4"/>
    <mergeCell ref="N3:N4"/>
    <mergeCell ref="A1:R1"/>
    <mergeCell ref="A2:R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mwrd</dc:creator>
  <cp:lastModifiedBy>mwrd</cp:lastModifiedBy>
  <dcterms:created xsi:type="dcterms:W3CDTF">2014-03-10T05:32:08Z</dcterms:created>
  <dcterms:modified xsi:type="dcterms:W3CDTF">2014-03-10T05:34:29Z</dcterms:modified>
</cp:coreProperties>
</file>